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rbe2.rs.gov.lv\VRS_GP\Galvena_parvalde\Finansu_parvalde\VRS FP\FP kopejas lietosanas mapes\atskaites\KOMANDĒJUMI\Publikacijas\2025-I\"/>
    </mc:Choice>
  </mc:AlternateContent>
  <bookViews>
    <workbookView xWindow="0" yWindow="0" windowWidth="41280" windowHeight="12528"/>
  </bookViews>
  <sheets>
    <sheet name="Sheet1" sheetId="1" r:id="rId1"/>
  </sheets>
  <definedNames>
    <definedName name="_xlnm._FilterDatabase" localSheetId="0" hidden="1">Sheet1!$A$5:$M$5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M34" i="1"/>
  <c r="M12" i="1"/>
  <c r="M31" i="1" l="1"/>
  <c r="M30" i="1"/>
  <c r="M29" i="1"/>
  <c r="M28" i="1"/>
  <c r="M26" i="1"/>
  <c r="M21" i="1"/>
  <c r="L19" i="1"/>
  <c r="L17" i="1"/>
  <c r="M15" i="1"/>
  <c r="M14" i="1"/>
  <c r="M13" i="1"/>
  <c r="M11" i="1"/>
  <c r="M10" i="1"/>
  <c r="M9" i="1"/>
  <c r="L8" i="1"/>
  <c r="I8" i="1"/>
  <c r="H8" i="1"/>
</calcChain>
</file>

<file path=xl/sharedStrings.xml><?xml version="1.0" encoding="utf-8"?>
<sst xmlns="http://schemas.openxmlformats.org/spreadsheetml/2006/main" count="246" uniqueCount="99">
  <si>
    <t>Nr. p.k.</t>
  </si>
  <si>
    <t>Amata nosaukums</t>
  </si>
  <si>
    <t>Mēnesis</t>
  </si>
  <si>
    <t>Dienu skaits</t>
  </si>
  <si>
    <t>Valsts, pilsēta</t>
  </si>
  <si>
    <t>Komandējuma mērķis</t>
  </si>
  <si>
    <t>Finansējuma avots</t>
  </si>
  <si>
    <t>Aviobiļešu klase (atzīmē ar x)</t>
  </si>
  <si>
    <t xml:space="preserve">Biznesa </t>
  </si>
  <si>
    <t>Ekonomiskā</t>
  </si>
  <si>
    <t>pārvaldes priekšnieks</t>
  </si>
  <si>
    <t>janvāris</t>
  </si>
  <si>
    <t>Varšava, Polija</t>
  </si>
  <si>
    <t>Dalība Frontex aģentūras Valdes 103.sēdē</t>
  </si>
  <si>
    <t>x</t>
  </si>
  <si>
    <t>asistents</t>
  </si>
  <si>
    <t>Dalība Frontex aģentūras organizētajā Sadarbspējas novērtēšanas programmas - Kopējo mācību programmas Eiropas robežu un krasta apsardzes pamatapmācībai ieviešanā</t>
  </si>
  <si>
    <t>katedras vadītājs 
docents</t>
  </si>
  <si>
    <t>Dalība Frontex aģentūras organizētajā apmācību kursā par Eiropas integrēto robežu pārvaldību</t>
  </si>
  <si>
    <t>vecākais inspektors</t>
  </si>
  <si>
    <t>februāris</t>
  </si>
  <si>
    <t>Brisele, Beļģija</t>
  </si>
  <si>
    <t>Dalība ES Padomes Robežu jautājumu darba grupas sanāksmē</t>
  </si>
  <si>
    <t>galvenais inspektors</t>
  </si>
  <si>
    <t>Dalība ES Padomes Integrācijas, migrācijas un izraidīšanas jautājumu darba grupas sanāksmē</t>
  </si>
  <si>
    <t>Stokholma, Zviedrija</t>
  </si>
  <si>
    <t>Dalība Eiropas Komisijas Augsta līmeņa atgriešanas tīkla sanāksmē</t>
  </si>
  <si>
    <t>katedras docents</t>
  </si>
  <si>
    <t>Dalība Frontex aģentūras organizētajā Proaktīvas draudu noteikšanas kursa izstrādes sanāksmē</t>
  </si>
  <si>
    <t>marts</t>
  </si>
  <si>
    <t xml:space="preserve">Dalība Eiropas Komisijas organizētajā Šengenas Robežu kodeksa komitejas sanāksmē </t>
  </si>
  <si>
    <t>Dalība Eiropas Komisijas Atpakaļuzņemšanas ekspertu grupas sanāksmē</t>
  </si>
  <si>
    <t>nodaļas priekšnieks</t>
  </si>
  <si>
    <t xml:space="preserve">marts </t>
  </si>
  <si>
    <t>Dalība Frontex aģentūras Valdes 104.sēdē</t>
  </si>
  <si>
    <t>nodaļas priekšnieks
galvenais inspektors</t>
  </si>
  <si>
    <t>Dalība Eiropas kopīgās maģistra studiju programmas “Stratēģiskā robežu pārvaldība” atklāšanas ceremonijā</t>
  </si>
  <si>
    <t>Dalība Frontex aģentūras Valdes 104.sēdē un dalība Frontex aģentūras organizētajā Eiropas Integrētās robežu pārvaldības apmācību kursā 6.iterācijas īstenošanas atbalstam (treneris)</t>
  </si>
  <si>
    <t>galvenais inspektors
galvenais inspektors</t>
  </si>
  <si>
    <t>Dalība Frontex aģentūras organizētajā Eiropas Integrētās robežu pārvaldības apmācību kursā – 6.iterācija (studenti)</t>
  </si>
  <si>
    <t>Igaunija</t>
  </si>
  <si>
    <t>Dalība iegādājamā patruļkuģa apskatē</t>
  </si>
  <si>
    <t>0,00</t>
  </si>
  <si>
    <t>eksperts</t>
  </si>
  <si>
    <t>Lielbritānija</t>
  </si>
  <si>
    <t>427,93</t>
  </si>
  <si>
    <t>Moldova</t>
  </si>
  <si>
    <t>Kvalifikācijas programmas "Profolēšana, intervēšana, identifikācija" organizēšana</t>
  </si>
  <si>
    <t>Itālija, Sestokalende</t>
  </si>
  <si>
    <t xml:space="preserve">Hāga, Nīderlande </t>
  </si>
  <si>
    <t>Dalība Eurojust sanāksmē</t>
  </si>
  <si>
    <t>Somija</t>
  </si>
  <si>
    <t>Dalība Navy Tech 2025 konferencē</t>
  </si>
  <si>
    <t>345.00</t>
  </si>
  <si>
    <t>281.52</t>
  </si>
  <si>
    <t>220.00</t>
  </si>
  <si>
    <t>Dalība Dynamic Mercy 2025 konference</t>
  </si>
  <si>
    <t>511.92</t>
  </si>
  <si>
    <t>Luksemburga</t>
  </si>
  <si>
    <t>Moldova, Kišiņeva</t>
  </si>
  <si>
    <t>kvalifikācijas paaugstināšanas programmas "Dokumentu pārbaude un viltvāržu konstatēšana" organizēšana</t>
  </si>
  <si>
    <t>540,82</t>
  </si>
  <si>
    <t>Apvienotā Karaliste</t>
  </si>
  <si>
    <t>Dalība robežu drošības samitā "Organizētās imigrācijas noziegumi Londonā 2025"</t>
  </si>
  <si>
    <t xml:space="preserve">407.96 </t>
  </si>
  <si>
    <t>260.00</t>
  </si>
  <si>
    <r>
      <t xml:space="preserve">Izdevumi par 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</si>
  <si>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>Izdevumi par aviobiļetēm,</t>
    </r>
    <r>
      <rPr>
        <i/>
        <sz val="11"/>
        <color theme="1"/>
        <rFont val="Times New Roman"/>
        <family val="1"/>
        <charset val="186"/>
      </rPr>
      <t xml:space="preserve"> summa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</si>
  <si>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</si>
  <si>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 </t>
    </r>
    <r>
      <rPr>
        <i/>
        <sz val="11"/>
        <color theme="1"/>
        <rFont val="Times New Roman"/>
        <family val="1"/>
        <charset val="186"/>
      </rPr>
      <t>summa</t>
    </r>
  </si>
  <si>
    <t>Valsts pamatbudžets</t>
  </si>
  <si>
    <t>PB</t>
  </si>
  <si>
    <t>RPVP</t>
  </si>
  <si>
    <t>Finansiālā atbalsta instrumenta robežu pārvaldībai un vīzu politikai (2021.-2027.) projektu finansējums</t>
  </si>
  <si>
    <t>FR</t>
  </si>
  <si>
    <t>Finansējums "FRONTEX Aģentūras starptautisko operāciju nodrošināšana" ietvaros</t>
  </si>
  <si>
    <t>dienesta priekšnieks</t>
  </si>
  <si>
    <t>jaunākā pilota kandidāts</t>
  </si>
  <si>
    <t>jaunākais pilots</t>
  </si>
  <si>
    <t>docents</t>
  </si>
  <si>
    <t>priekšnieka vietnieks (Kriminālizmeklēšanas dienesta priekšnieks)</t>
  </si>
  <si>
    <t>kuģa kapteinis</t>
  </si>
  <si>
    <t xml:space="preserve">dienesta priekšnieks  </t>
  </si>
  <si>
    <t xml:space="preserve">dienesta priekšnieka vietnieks (Aizturēto ārzemnieku izmitināšanas centra '''Daugavpils priekšnieks) </t>
  </si>
  <si>
    <t>Valsts robežsardzes priekšnieks</t>
  </si>
  <si>
    <t>Valsts robežsardzes priekšnieka vietnieks (Galvenās pārvaldes priekšnieks)</t>
  </si>
  <si>
    <t>janvāris/februāris</t>
  </si>
  <si>
    <t>marts/aprīlis</t>
  </si>
  <si>
    <t>Dalība specializētā aviācijas angļu valodas apmācībās</t>
  </si>
  <si>
    <t>Dalība kvalifikācijas kursos</t>
  </si>
  <si>
    <t>Finansējuma avoti:</t>
  </si>
  <si>
    <t>*</t>
  </si>
  <si>
    <t>* izdevumus sedz uzaicinātājs</t>
  </si>
  <si>
    <t>** izdevumus sedz Iekšlietu ministrija</t>
  </si>
  <si>
    <t>**</t>
  </si>
  <si>
    <t>Dalība Eiropas migrācijas tīkla seminārā</t>
  </si>
  <si>
    <t>pilots</t>
  </si>
  <si>
    <t xml:space="preserve">katedras vadītājs 
</t>
  </si>
  <si>
    <t>Informācija par Valsts robežsardzes ārvalstu komandējumu izdevumiem I 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</si>
</sst>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22" zoomScale="80" zoomScaleNormal="80" workbookViewId="0">
      <selection activeCell="R10" sqref="R10"/>
    </sheetView>
  </sheetViews>
  <sheetFormatPr defaultColWidth="9.109375" defaultRowHeight="13.8" x14ac:dyDescent="0.25"/>
  <cols>
    <col min="1" max="1" width="9.109375" style="3"/>
    <col min="2" max="2" width="28.109375" style="3" customWidth="1"/>
    <col min="3" max="3" width="11.109375" style="3" customWidth="1"/>
    <col min="4" max="4" width="7.5546875" style="3" customWidth="1"/>
    <col min="5" max="5" width="13.33203125" style="3" customWidth="1"/>
    <col min="6" max="6" width="25.6640625" style="3" customWidth="1"/>
    <col min="7" max="7" width="14.44140625" style="3" customWidth="1"/>
    <col min="8" max="9" width="15.88671875" style="3" customWidth="1"/>
    <col min="10" max="10" width="12.44140625" style="3" customWidth="1"/>
    <col min="11" max="11" width="11.5546875" style="3" customWidth="1"/>
    <col min="12" max="12" width="12" style="3" customWidth="1"/>
    <col min="13" max="13" width="24.6640625" style="3" customWidth="1"/>
    <col min="14" max="16384" width="9.109375" style="3"/>
  </cols>
  <sheetData>
    <row r="1" spans="1:13" x14ac:dyDescent="0.25">
      <c r="M1" s="1"/>
    </row>
    <row r="2" spans="1:13" ht="14.4" customHeight="1" x14ac:dyDescent="0.25">
      <c r="A2" s="32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3" ht="26.1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29" t="s">
        <v>6</v>
      </c>
      <c r="H4" s="29" t="s">
        <v>66</v>
      </c>
      <c r="I4" s="29" t="s">
        <v>67</v>
      </c>
      <c r="J4" s="29" t="s">
        <v>7</v>
      </c>
      <c r="K4" s="29"/>
      <c r="L4" s="29" t="s">
        <v>68</v>
      </c>
      <c r="M4" s="29" t="s">
        <v>69</v>
      </c>
    </row>
    <row r="5" spans="1:13" ht="38.25" customHeight="1" x14ac:dyDescent="0.25">
      <c r="A5" s="31"/>
      <c r="B5" s="31"/>
      <c r="C5" s="31"/>
      <c r="D5" s="31"/>
      <c r="E5" s="31"/>
      <c r="F5" s="31"/>
      <c r="G5" s="29"/>
      <c r="H5" s="29"/>
      <c r="I5" s="29"/>
      <c r="J5" s="4" t="s">
        <v>8</v>
      </c>
      <c r="K5" s="4" t="s">
        <v>9</v>
      </c>
      <c r="L5" s="29"/>
      <c r="M5" s="29"/>
    </row>
    <row r="6" spans="1:13" ht="26.4" x14ac:dyDescent="0.25">
      <c r="A6" s="2">
        <v>1</v>
      </c>
      <c r="B6" s="2" t="s">
        <v>10</v>
      </c>
      <c r="C6" s="2" t="s">
        <v>11</v>
      </c>
      <c r="D6" s="2">
        <v>4</v>
      </c>
      <c r="E6" s="2" t="s">
        <v>12</v>
      </c>
      <c r="F6" s="2" t="s">
        <v>13</v>
      </c>
      <c r="G6" s="5" t="s">
        <v>74</v>
      </c>
      <c r="H6" s="11">
        <v>270</v>
      </c>
      <c r="I6" s="11">
        <v>253.33</v>
      </c>
      <c r="J6" s="22"/>
      <c r="K6" s="5" t="s">
        <v>14</v>
      </c>
      <c r="L6" s="5">
        <v>150.75</v>
      </c>
      <c r="M6" s="11">
        <v>0</v>
      </c>
    </row>
    <row r="7" spans="1:13" ht="92.4" x14ac:dyDescent="0.25">
      <c r="A7" s="2">
        <v>2</v>
      </c>
      <c r="B7" s="2" t="s">
        <v>15</v>
      </c>
      <c r="C7" s="2" t="s">
        <v>11</v>
      </c>
      <c r="D7" s="2">
        <v>6</v>
      </c>
      <c r="E7" s="2" t="s">
        <v>12</v>
      </c>
      <c r="F7" s="2" t="s">
        <v>16</v>
      </c>
      <c r="G7" s="5" t="s">
        <v>74</v>
      </c>
      <c r="H7" s="11">
        <v>420</v>
      </c>
      <c r="I7" s="11">
        <v>285.22000000000003</v>
      </c>
      <c r="J7" s="22"/>
      <c r="K7" s="5" t="s">
        <v>14</v>
      </c>
      <c r="L7" s="11">
        <v>335</v>
      </c>
      <c r="M7" s="11">
        <v>0</v>
      </c>
    </row>
    <row r="8" spans="1:13" ht="52.8" x14ac:dyDescent="0.25">
      <c r="A8" s="2">
        <v>3</v>
      </c>
      <c r="B8" s="2" t="s">
        <v>17</v>
      </c>
      <c r="C8" s="2" t="s">
        <v>11</v>
      </c>
      <c r="D8" s="2">
        <v>5</v>
      </c>
      <c r="E8" s="2" t="s">
        <v>12</v>
      </c>
      <c r="F8" s="2" t="s">
        <v>18</v>
      </c>
      <c r="G8" s="5" t="s">
        <v>74</v>
      </c>
      <c r="H8" s="11">
        <f>360+360</f>
        <v>720</v>
      </c>
      <c r="I8" s="11">
        <f>240.15+240.15</f>
        <v>480.3</v>
      </c>
      <c r="J8" s="22"/>
      <c r="K8" s="16" t="s">
        <v>14</v>
      </c>
      <c r="L8" s="5">
        <f>217.75+217.75</f>
        <v>435.5</v>
      </c>
      <c r="M8" s="11">
        <v>0</v>
      </c>
    </row>
    <row r="9" spans="1:13" ht="39.6" x14ac:dyDescent="0.25">
      <c r="A9" s="2">
        <v>4</v>
      </c>
      <c r="B9" s="2" t="s">
        <v>19</v>
      </c>
      <c r="C9" s="2" t="s">
        <v>20</v>
      </c>
      <c r="D9" s="2">
        <v>2</v>
      </c>
      <c r="E9" s="2" t="s">
        <v>21</v>
      </c>
      <c r="F9" s="2" t="s">
        <v>22</v>
      </c>
      <c r="G9" s="21" t="s">
        <v>71</v>
      </c>
      <c r="H9" s="12">
        <v>493.8</v>
      </c>
      <c r="I9" s="12" t="s">
        <v>94</v>
      </c>
      <c r="J9" s="23"/>
      <c r="K9" s="7" t="s">
        <v>14</v>
      </c>
      <c r="L9" s="12">
        <v>180</v>
      </c>
      <c r="M9" s="12">
        <f>8.48+22.4+3.45</f>
        <v>34.33</v>
      </c>
    </row>
    <row r="10" spans="1:13" ht="52.8" x14ac:dyDescent="0.25">
      <c r="A10" s="2">
        <v>5</v>
      </c>
      <c r="B10" s="2" t="s">
        <v>23</v>
      </c>
      <c r="C10" s="2" t="s">
        <v>20</v>
      </c>
      <c r="D10" s="2">
        <v>2</v>
      </c>
      <c r="E10" s="2" t="s">
        <v>21</v>
      </c>
      <c r="F10" s="2" t="s">
        <v>24</v>
      </c>
      <c r="G10" s="21" t="s">
        <v>71</v>
      </c>
      <c r="H10" s="11">
        <v>220</v>
      </c>
      <c r="I10" s="11" t="s">
        <v>94</v>
      </c>
      <c r="J10" s="6"/>
      <c r="K10" s="5" t="s">
        <v>14</v>
      </c>
      <c r="L10" s="11">
        <v>120</v>
      </c>
      <c r="M10" s="11">
        <f>2+4.24+8.4+2.8</f>
        <v>17.440000000000001</v>
      </c>
    </row>
    <row r="11" spans="1:13" ht="39.6" x14ac:dyDescent="0.25">
      <c r="A11" s="2">
        <v>6</v>
      </c>
      <c r="B11" s="2" t="s">
        <v>23</v>
      </c>
      <c r="C11" s="2" t="s">
        <v>20</v>
      </c>
      <c r="D11" s="2">
        <v>3</v>
      </c>
      <c r="E11" s="2" t="s">
        <v>25</v>
      </c>
      <c r="F11" s="2" t="s">
        <v>26</v>
      </c>
      <c r="G11" s="21" t="s">
        <v>71</v>
      </c>
      <c r="H11" s="11" t="s">
        <v>91</v>
      </c>
      <c r="I11" s="11" t="s">
        <v>91</v>
      </c>
      <c r="J11" s="22"/>
      <c r="K11" s="5" t="s">
        <v>14</v>
      </c>
      <c r="L11" s="11">
        <v>150</v>
      </c>
      <c r="M11" s="11">
        <f>3.3+31.77</f>
        <v>35.07</v>
      </c>
    </row>
    <row r="12" spans="1:13" ht="52.8" x14ac:dyDescent="0.25">
      <c r="A12" s="2">
        <v>7</v>
      </c>
      <c r="B12" s="2" t="s">
        <v>27</v>
      </c>
      <c r="C12" s="2" t="s">
        <v>20</v>
      </c>
      <c r="D12" s="2">
        <v>5</v>
      </c>
      <c r="E12" s="2" t="s">
        <v>12</v>
      </c>
      <c r="F12" s="2" t="s">
        <v>28</v>
      </c>
      <c r="G12" s="5" t="s">
        <v>74</v>
      </c>
      <c r="H12" s="11">
        <v>350</v>
      </c>
      <c r="I12" s="11">
        <v>283.60000000000002</v>
      </c>
      <c r="J12" s="22"/>
      <c r="K12" s="5" t="s">
        <v>14</v>
      </c>
      <c r="L12" s="11">
        <v>268</v>
      </c>
      <c r="M12" s="11">
        <f>11.7+1.5</f>
        <v>13.2</v>
      </c>
    </row>
    <row r="13" spans="1:13" ht="39.6" x14ac:dyDescent="0.25">
      <c r="A13" s="2">
        <v>8</v>
      </c>
      <c r="B13" s="2" t="s">
        <v>23</v>
      </c>
      <c r="C13" s="2" t="s">
        <v>29</v>
      </c>
      <c r="D13" s="2">
        <v>2</v>
      </c>
      <c r="E13" s="2" t="s">
        <v>21</v>
      </c>
      <c r="F13" s="2" t="s">
        <v>22</v>
      </c>
      <c r="G13" s="21" t="s">
        <v>71</v>
      </c>
      <c r="H13" s="11">
        <v>227</v>
      </c>
      <c r="I13" s="11" t="s">
        <v>94</v>
      </c>
      <c r="J13" s="6"/>
      <c r="K13" s="5" t="s">
        <v>14</v>
      </c>
      <c r="L13" s="11">
        <v>120</v>
      </c>
      <c r="M13" s="11">
        <f>2.2+5.3+8.4+2.8+2.8+2.3</f>
        <v>23.8</v>
      </c>
    </row>
    <row r="14" spans="1:13" ht="39.6" x14ac:dyDescent="0.25">
      <c r="A14" s="2">
        <v>9</v>
      </c>
      <c r="B14" s="2" t="s">
        <v>23</v>
      </c>
      <c r="C14" s="2" t="s">
        <v>29</v>
      </c>
      <c r="D14" s="2">
        <v>2</v>
      </c>
      <c r="E14" s="2" t="s">
        <v>21</v>
      </c>
      <c r="F14" s="2" t="s">
        <v>30</v>
      </c>
      <c r="G14" s="21" t="s">
        <v>71</v>
      </c>
      <c r="H14" s="11">
        <v>193</v>
      </c>
      <c r="I14" s="11">
        <v>408</v>
      </c>
      <c r="J14" s="6"/>
      <c r="K14" s="5" t="s">
        <v>14</v>
      </c>
      <c r="L14" s="11">
        <v>120</v>
      </c>
      <c r="M14" s="11">
        <f>2.3+8.4+4.25+2.3</f>
        <v>17.25</v>
      </c>
    </row>
    <row r="15" spans="1:13" ht="39.6" x14ac:dyDescent="0.25">
      <c r="A15" s="2">
        <v>10</v>
      </c>
      <c r="B15" s="2" t="s">
        <v>23</v>
      </c>
      <c r="C15" s="2" t="s">
        <v>29</v>
      </c>
      <c r="D15" s="2">
        <v>2</v>
      </c>
      <c r="E15" s="2" t="s">
        <v>21</v>
      </c>
      <c r="F15" s="2" t="s">
        <v>31</v>
      </c>
      <c r="G15" s="21" t="s">
        <v>71</v>
      </c>
      <c r="H15" s="11">
        <v>187</v>
      </c>
      <c r="I15" s="11">
        <v>476</v>
      </c>
      <c r="J15" s="22"/>
      <c r="K15" s="5" t="s">
        <v>14</v>
      </c>
      <c r="L15" s="11">
        <v>120</v>
      </c>
      <c r="M15" s="11">
        <f>2.3+8.4+2.8+4.24</f>
        <v>17.740000000000002</v>
      </c>
    </row>
    <row r="16" spans="1:13" ht="26.4" x14ac:dyDescent="0.25">
      <c r="A16" s="2">
        <v>11</v>
      </c>
      <c r="B16" s="2" t="s">
        <v>32</v>
      </c>
      <c r="C16" s="2" t="s">
        <v>33</v>
      </c>
      <c r="D16" s="2">
        <v>4</v>
      </c>
      <c r="E16" s="2" t="s">
        <v>12</v>
      </c>
      <c r="F16" s="2" t="s">
        <v>34</v>
      </c>
      <c r="G16" s="5" t="s">
        <v>74</v>
      </c>
      <c r="H16" s="11">
        <v>315</v>
      </c>
      <c r="I16" s="11">
        <v>282.3</v>
      </c>
      <c r="J16" s="22"/>
      <c r="K16" s="5" t="s">
        <v>14</v>
      </c>
      <c r="L16" s="11">
        <v>150.75</v>
      </c>
      <c r="M16" s="11">
        <v>0</v>
      </c>
    </row>
    <row r="17" spans="1:13" ht="52.8" x14ac:dyDescent="0.25">
      <c r="A17" s="2">
        <v>12</v>
      </c>
      <c r="B17" s="2" t="s">
        <v>35</v>
      </c>
      <c r="C17" s="2" t="s">
        <v>29</v>
      </c>
      <c r="D17" s="2">
        <v>3</v>
      </c>
      <c r="E17" s="2" t="s">
        <v>12</v>
      </c>
      <c r="F17" s="2" t="s">
        <v>36</v>
      </c>
      <c r="G17" s="5" t="s">
        <v>74</v>
      </c>
      <c r="H17" s="11">
        <v>424</v>
      </c>
      <c r="I17" s="11">
        <v>635.14</v>
      </c>
      <c r="J17" s="22"/>
      <c r="K17" s="5" t="s">
        <v>14</v>
      </c>
      <c r="L17" s="11">
        <f>117.25+117.25</f>
        <v>234.5</v>
      </c>
      <c r="M17" s="11">
        <v>0</v>
      </c>
    </row>
    <row r="18" spans="1:13" ht="92.4" x14ac:dyDescent="0.25">
      <c r="A18" s="2">
        <v>13</v>
      </c>
      <c r="B18" s="2" t="s">
        <v>10</v>
      </c>
      <c r="C18" s="2" t="s">
        <v>29</v>
      </c>
      <c r="D18" s="2">
        <v>4</v>
      </c>
      <c r="E18" s="2" t="s">
        <v>12</v>
      </c>
      <c r="F18" s="2" t="s">
        <v>37</v>
      </c>
      <c r="G18" s="5" t="s">
        <v>74</v>
      </c>
      <c r="H18" s="11">
        <v>315</v>
      </c>
      <c r="I18" s="11">
        <v>282.3</v>
      </c>
      <c r="J18" s="22"/>
      <c r="K18" s="5" t="s">
        <v>14</v>
      </c>
      <c r="L18" s="11">
        <v>150.75</v>
      </c>
      <c r="M18" s="11">
        <v>0</v>
      </c>
    </row>
    <row r="19" spans="1:13" ht="52.8" x14ac:dyDescent="0.25">
      <c r="A19" s="2">
        <v>14</v>
      </c>
      <c r="B19" s="2" t="s">
        <v>38</v>
      </c>
      <c r="C19" s="2" t="s">
        <v>29</v>
      </c>
      <c r="D19" s="2">
        <v>4</v>
      </c>
      <c r="E19" s="2" t="s">
        <v>12</v>
      </c>
      <c r="F19" s="2" t="s">
        <v>39</v>
      </c>
      <c r="G19" s="5" t="s">
        <v>74</v>
      </c>
      <c r="H19" s="11">
        <v>642</v>
      </c>
      <c r="I19" s="11">
        <v>541.14</v>
      </c>
      <c r="J19" s="22"/>
      <c r="K19" s="5" t="s">
        <v>14</v>
      </c>
      <c r="L19" s="11">
        <f>150.75+150.75</f>
        <v>301.5</v>
      </c>
      <c r="M19" s="11">
        <v>0</v>
      </c>
    </row>
    <row r="20" spans="1:13" ht="26.4" x14ac:dyDescent="0.25">
      <c r="A20" s="2">
        <v>15</v>
      </c>
      <c r="B20" s="17" t="s">
        <v>76</v>
      </c>
      <c r="C20" s="17" t="s">
        <v>11</v>
      </c>
      <c r="D20" s="26">
        <v>3</v>
      </c>
      <c r="E20" s="26" t="s">
        <v>40</v>
      </c>
      <c r="F20" s="20" t="s">
        <v>41</v>
      </c>
      <c r="G20" s="21" t="s">
        <v>72</v>
      </c>
      <c r="H20" s="11">
        <v>108</v>
      </c>
      <c r="I20" s="11" t="s">
        <v>42</v>
      </c>
      <c r="J20" s="6"/>
      <c r="K20" s="5" t="s">
        <v>14</v>
      </c>
      <c r="L20" s="11">
        <v>120</v>
      </c>
      <c r="M20" s="5">
        <v>1.86</v>
      </c>
    </row>
    <row r="21" spans="1:13" ht="26.4" x14ac:dyDescent="0.25">
      <c r="A21" s="2">
        <v>16</v>
      </c>
      <c r="B21" s="17" t="s">
        <v>19</v>
      </c>
      <c r="C21" s="17" t="s">
        <v>11</v>
      </c>
      <c r="D21" s="26">
        <v>3</v>
      </c>
      <c r="E21" s="26" t="s">
        <v>40</v>
      </c>
      <c r="F21" s="20" t="s">
        <v>41</v>
      </c>
      <c r="G21" s="21" t="s">
        <v>72</v>
      </c>
      <c r="H21" s="11">
        <v>108</v>
      </c>
      <c r="I21" s="11" t="s">
        <v>42</v>
      </c>
      <c r="J21" s="6"/>
      <c r="K21" s="5" t="s">
        <v>14</v>
      </c>
      <c r="L21" s="11">
        <v>120</v>
      </c>
      <c r="M21" s="5">
        <f>1.86+24.9+24.9</f>
        <v>51.66</v>
      </c>
    </row>
    <row r="22" spans="1:13" ht="26.4" x14ac:dyDescent="0.25">
      <c r="A22" s="2">
        <v>17</v>
      </c>
      <c r="B22" s="24" t="s">
        <v>43</v>
      </c>
      <c r="C22" s="17" t="s">
        <v>11</v>
      </c>
      <c r="D22" s="24">
        <v>3</v>
      </c>
      <c r="E22" s="24" t="s">
        <v>40</v>
      </c>
      <c r="F22" s="20" t="s">
        <v>41</v>
      </c>
      <c r="G22" s="21" t="s">
        <v>72</v>
      </c>
      <c r="H22" s="11">
        <v>108</v>
      </c>
      <c r="I22" s="11">
        <v>0</v>
      </c>
      <c r="J22" s="6"/>
      <c r="K22" s="5" t="s">
        <v>14</v>
      </c>
      <c r="L22" s="11">
        <v>0</v>
      </c>
      <c r="M22" s="11">
        <v>0</v>
      </c>
    </row>
    <row r="23" spans="1:13" ht="26.4" x14ac:dyDescent="0.25">
      <c r="A23" s="2">
        <v>18</v>
      </c>
      <c r="B23" s="17" t="s">
        <v>77</v>
      </c>
      <c r="C23" s="17" t="s">
        <v>86</v>
      </c>
      <c r="D23" s="26">
        <v>28</v>
      </c>
      <c r="E23" s="26" t="s">
        <v>44</v>
      </c>
      <c r="F23" s="20" t="s">
        <v>88</v>
      </c>
      <c r="G23" s="21" t="s">
        <v>71</v>
      </c>
      <c r="H23" s="11">
        <v>1718.82</v>
      </c>
      <c r="I23" s="11" t="s">
        <v>45</v>
      </c>
      <c r="J23" s="6"/>
      <c r="K23" s="7" t="s">
        <v>14</v>
      </c>
      <c r="L23" s="12">
        <v>637</v>
      </c>
      <c r="M23" s="11">
        <v>30.8</v>
      </c>
    </row>
    <row r="24" spans="1:13" ht="26.4" x14ac:dyDescent="0.25">
      <c r="A24" s="2">
        <v>19</v>
      </c>
      <c r="B24" s="17" t="s">
        <v>78</v>
      </c>
      <c r="C24" s="17" t="s">
        <v>86</v>
      </c>
      <c r="D24" s="26">
        <v>28</v>
      </c>
      <c r="E24" s="26" t="s">
        <v>44</v>
      </c>
      <c r="F24" s="20" t="s">
        <v>88</v>
      </c>
      <c r="G24" s="21" t="s">
        <v>71</v>
      </c>
      <c r="H24" s="11">
        <v>1718.82</v>
      </c>
      <c r="I24" s="11">
        <v>427.93</v>
      </c>
      <c r="J24" s="6"/>
      <c r="K24" s="7" t="s">
        <v>14</v>
      </c>
      <c r="L24" s="12">
        <v>637</v>
      </c>
      <c r="M24" s="11">
        <v>30.8</v>
      </c>
    </row>
    <row r="25" spans="1:13" ht="39.6" x14ac:dyDescent="0.25">
      <c r="A25" s="2">
        <v>20</v>
      </c>
      <c r="B25" s="17" t="s">
        <v>79</v>
      </c>
      <c r="C25" s="17" t="s">
        <v>86</v>
      </c>
      <c r="D25" s="26">
        <v>7</v>
      </c>
      <c r="E25" s="26" t="s">
        <v>46</v>
      </c>
      <c r="F25" s="20" t="s">
        <v>47</v>
      </c>
      <c r="G25" s="21" t="s">
        <v>72</v>
      </c>
      <c r="H25" s="13">
        <v>360</v>
      </c>
      <c r="I25" s="13">
        <v>395.82</v>
      </c>
      <c r="J25" s="6"/>
      <c r="K25" s="7" t="s">
        <v>14</v>
      </c>
      <c r="L25" s="12">
        <v>210</v>
      </c>
      <c r="M25" s="11">
        <v>7.7</v>
      </c>
    </row>
    <row r="26" spans="1:13" ht="26.4" x14ac:dyDescent="0.25">
      <c r="A26" s="2">
        <v>21</v>
      </c>
      <c r="B26" s="28" t="s">
        <v>96</v>
      </c>
      <c r="C26" s="24" t="s">
        <v>20</v>
      </c>
      <c r="D26" s="24">
        <v>3</v>
      </c>
      <c r="E26" s="2" t="s">
        <v>48</v>
      </c>
      <c r="F26" s="6" t="s">
        <v>89</v>
      </c>
      <c r="G26" s="21" t="s">
        <v>71</v>
      </c>
      <c r="H26" s="11">
        <v>156</v>
      </c>
      <c r="I26" s="11">
        <v>529.01</v>
      </c>
      <c r="J26" s="5"/>
      <c r="K26" s="5" t="s">
        <v>14</v>
      </c>
      <c r="L26" s="14">
        <v>180</v>
      </c>
      <c r="M26" s="14">
        <f>3.3+15.2+100</f>
        <v>118.5</v>
      </c>
    </row>
    <row r="27" spans="1:13" ht="39.6" x14ac:dyDescent="0.25">
      <c r="A27" s="2">
        <v>22</v>
      </c>
      <c r="B27" s="2" t="s">
        <v>80</v>
      </c>
      <c r="C27" s="24" t="s">
        <v>20</v>
      </c>
      <c r="D27" s="24">
        <v>2</v>
      </c>
      <c r="E27" s="2" t="s">
        <v>49</v>
      </c>
      <c r="F27" s="25" t="s">
        <v>50</v>
      </c>
      <c r="G27" s="21" t="s">
        <v>71</v>
      </c>
      <c r="H27" s="11"/>
      <c r="I27" s="11">
        <v>369.95</v>
      </c>
      <c r="J27" s="6"/>
      <c r="K27" s="5" t="s">
        <v>14</v>
      </c>
      <c r="L27" s="11">
        <v>120</v>
      </c>
      <c r="M27" s="11">
        <v>2.2000000000000002</v>
      </c>
    </row>
    <row r="28" spans="1:13" ht="39.6" x14ac:dyDescent="0.25">
      <c r="A28" s="2">
        <v>23</v>
      </c>
      <c r="B28" s="17" t="s">
        <v>85</v>
      </c>
      <c r="C28" s="24" t="s">
        <v>20</v>
      </c>
      <c r="D28" s="26">
        <v>4</v>
      </c>
      <c r="E28" s="26" t="s">
        <v>51</v>
      </c>
      <c r="F28" s="20" t="s">
        <v>52</v>
      </c>
      <c r="G28" s="21" t="s">
        <v>71</v>
      </c>
      <c r="H28" s="12" t="s">
        <v>53</v>
      </c>
      <c r="I28" s="12" t="s">
        <v>54</v>
      </c>
      <c r="J28" s="23"/>
      <c r="K28" s="7" t="s">
        <v>14</v>
      </c>
      <c r="L28" s="8" t="s">
        <v>55</v>
      </c>
      <c r="M28" s="9">
        <f>4.4+8.8</f>
        <v>13.200000000000001</v>
      </c>
    </row>
    <row r="29" spans="1:13" ht="26.4" x14ac:dyDescent="0.25">
      <c r="A29" s="2">
        <v>24</v>
      </c>
      <c r="B29" s="17" t="s">
        <v>81</v>
      </c>
      <c r="C29" s="24" t="s">
        <v>20</v>
      </c>
      <c r="D29" s="26">
        <v>4</v>
      </c>
      <c r="E29" s="26" t="s">
        <v>51</v>
      </c>
      <c r="F29" s="20" t="s">
        <v>52</v>
      </c>
      <c r="G29" s="21" t="s">
        <v>71</v>
      </c>
      <c r="H29" s="19" t="s">
        <v>53</v>
      </c>
      <c r="I29" s="12" t="s">
        <v>54</v>
      </c>
      <c r="J29" s="23"/>
      <c r="K29" s="7" t="s">
        <v>14</v>
      </c>
      <c r="L29" s="7" t="s">
        <v>55</v>
      </c>
      <c r="M29" s="9">
        <f>4.4+4.4+4.4</f>
        <v>13.200000000000001</v>
      </c>
    </row>
    <row r="30" spans="1:13" ht="26.4" x14ac:dyDescent="0.25">
      <c r="A30" s="2">
        <v>25</v>
      </c>
      <c r="B30" s="2" t="s">
        <v>82</v>
      </c>
      <c r="C30" s="24" t="s">
        <v>29</v>
      </c>
      <c r="D30" s="24">
        <v>4</v>
      </c>
      <c r="E30" s="24" t="s">
        <v>51</v>
      </c>
      <c r="F30" s="25" t="s">
        <v>56</v>
      </c>
      <c r="G30" s="21" t="s">
        <v>71</v>
      </c>
      <c r="H30" s="11">
        <v>269</v>
      </c>
      <c r="I30" s="11" t="s">
        <v>57</v>
      </c>
      <c r="J30" s="6"/>
      <c r="K30" s="5" t="s">
        <v>14</v>
      </c>
      <c r="L30" s="11">
        <v>220</v>
      </c>
      <c r="M30" s="10">
        <f>4.4+8.8+271.4</f>
        <v>284.59999999999997</v>
      </c>
    </row>
    <row r="31" spans="1:13" ht="26.4" x14ac:dyDescent="0.25">
      <c r="A31" s="2">
        <v>26</v>
      </c>
      <c r="B31" s="2" t="s">
        <v>19</v>
      </c>
      <c r="C31" s="24" t="s">
        <v>29</v>
      </c>
      <c r="D31" s="24">
        <v>4</v>
      </c>
      <c r="E31" s="24" t="s">
        <v>51</v>
      </c>
      <c r="F31" s="25" t="s">
        <v>56</v>
      </c>
      <c r="G31" s="21" t="s">
        <v>71</v>
      </c>
      <c r="H31" s="11">
        <v>269</v>
      </c>
      <c r="I31" s="11" t="s">
        <v>57</v>
      </c>
      <c r="J31" s="6"/>
      <c r="K31" s="5" t="s">
        <v>14</v>
      </c>
      <c r="L31" s="11">
        <v>220</v>
      </c>
      <c r="M31" s="10">
        <f>8.8+271.4+4.4</f>
        <v>284.59999999999997</v>
      </c>
    </row>
    <row r="32" spans="1:13" ht="26.4" x14ac:dyDescent="0.25">
      <c r="A32" s="2">
        <v>27</v>
      </c>
      <c r="B32" s="2" t="s">
        <v>23</v>
      </c>
      <c r="C32" s="24" t="s">
        <v>29</v>
      </c>
      <c r="D32" s="26">
        <v>4</v>
      </c>
      <c r="E32" s="26" t="s">
        <v>58</v>
      </c>
      <c r="F32" s="2" t="s">
        <v>95</v>
      </c>
      <c r="G32" s="21" t="s">
        <v>71</v>
      </c>
      <c r="H32" s="11" t="s">
        <v>91</v>
      </c>
      <c r="I32" s="11" t="s">
        <v>91</v>
      </c>
      <c r="J32" s="6"/>
      <c r="K32" s="5" t="s">
        <v>14</v>
      </c>
      <c r="L32" s="11" t="s">
        <v>91</v>
      </c>
      <c r="M32" s="11" t="s">
        <v>91</v>
      </c>
    </row>
    <row r="33" spans="1:13" ht="52.8" x14ac:dyDescent="0.25">
      <c r="A33" s="2">
        <v>28</v>
      </c>
      <c r="B33" s="2" t="s">
        <v>83</v>
      </c>
      <c r="C33" s="24" t="s">
        <v>29</v>
      </c>
      <c r="D33" s="26">
        <v>4</v>
      </c>
      <c r="E33" s="26" t="s">
        <v>58</v>
      </c>
      <c r="F33" s="2" t="s">
        <v>95</v>
      </c>
      <c r="G33" s="21" t="s">
        <v>71</v>
      </c>
      <c r="H33" s="11" t="s">
        <v>91</v>
      </c>
      <c r="I33" s="11" t="s">
        <v>91</v>
      </c>
      <c r="J33" s="6"/>
      <c r="K33" s="5" t="s">
        <v>14</v>
      </c>
      <c r="L33" s="11" t="s">
        <v>91</v>
      </c>
      <c r="M33" s="11" t="s">
        <v>91</v>
      </c>
    </row>
    <row r="34" spans="1:13" ht="52.8" x14ac:dyDescent="0.25">
      <c r="A34" s="2">
        <v>29</v>
      </c>
      <c r="B34" s="18" t="s">
        <v>97</v>
      </c>
      <c r="C34" s="24" t="s">
        <v>29</v>
      </c>
      <c r="D34" s="28">
        <v>7</v>
      </c>
      <c r="E34" s="18" t="s">
        <v>59</v>
      </c>
      <c r="F34" s="27" t="s">
        <v>60</v>
      </c>
      <c r="G34" s="21" t="s">
        <v>72</v>
      </c>
      <c r="H34" s="15">
        <v>474</v>
      </c>
      <c r="I34" s="15" t="s">
        <v>61</v>
      </c>
      <c r="J34" s="16"/>
      <c r="K34" s="16" t="s">
        <v>14</v>
      </c>
      <c r="L34" s="15">
        <v>210</v>
      </c>
      <c r="M34" s="15">
        <f>7.7</f>
        <v>7.7</v>
      </c>
    </row>
    <row r="35" spans="1:13" ht="52.8" x14ac:dyDescent="0.25">
      <c r="A35" s="2">
        <v>30</v>
      </c>
      <c r="B35" s="18" t="s">
        <v>79</v>
      </c>
      <c r="C35" s="24" t="s">
        <v>29</v>
      </c>
      <c r="D35" s="28">
        <v>7</v>
      </c>
      <c r="E35" s="18" t="s">
        <v>59</v>
      </c>
      <c r="F35" s="27" t="s">
        <v>60</v>
      </c>
      <c r="G35" s="21" t="s">
        <v>72</v>
      </c>
      <c r="H35" s="15">
        <v>474</v>
      </c>
      <c r="I35" s="15" t="s">
        <v>61</v>
      </c>
      <c r="J35" s="16"/>
      <c r="K35" s="16" t="s">
        <v>14</v>
      </c>
      <c r="L35" s="15">
        <v>210</v>
      </c>
      <c r="M35" s="15">
        <f>7.7</f>
        <v>7.7</v>
      </c>
    </row>
    <row r="36" spans="1:13" ht="39.6" x14ac:dyDescent="0.25">
      <c r="A36" s="2">
        <v>31</v>
      </c>
      <c r="B36" s="2" t="s">
        <v>84</v>
      </c>
      <c r="C36" s="2" t="s">
        <v>87</v>
      </c>
      <c r="D36" s="24">
        <v>4</v>
      </c>
      <c r="E36" s="2" t="s">
        <v>62</v>
      </c>
      <c r="F36" s="25" t="s">
        <v>63</v>
      </c>
      <c r="G36" s="21" t="s">
        <v>71</v>
      </c>
      <c r="H36" s="11">
        <v>1015</v>
      </c>
      <c r="I36" s="11" t="s">
        <v>64</v>
      </c>
      <c r="J36" s="6"/>
      <c r="K36" s="5" t="s">
        <v>14</v>
      </c>
      <c r="L36" s="5" t="s">
        <v>65</v>
      </c>
      <c r="M36" s="11">
        <v>4.4000000000000004</v>
      </c>
    </row>
    <row r="37" spans="1:13" ht="39.6" x14ac:dyDescent="0.25">
      <c r="A37" s="2">
        <v>32</v>
      </c>
      <c r="B37" s="2" t="s">
        <v>10</v>
      </c>
      <c r="C37" s="2" t="s">
        <v>87</v>
      </c>
      <c r="D37" s="24">
        <v>4</v>
      </c>
      <c r="E37" s="2" t="s">
        <v>62</v>
      </c>
      <c r="F37" s="25" t="s">
        <v>63</v>
      </c>
      <c r="G37" s="21" t="s">
        <v>71</v>
      </c>
      <c r="H37" s="11">
        <v>1015</v>
      </c>
      <c r="I37" s="11" t="s">
        <v>64</v>
      </c>
      <c r="J37" s="6"/>
      <c r="K37" s="5" t="s">
        <v>14</v>
      </c>
      <c r="L37" s="5" t="s">
        <v>65</v>
      </c>
      <c r="M37" s="11">
        <v>4.4000000000000004</v>
      </c>
    </row>
    <row r="38" spans="1:13" x14ac:dyDescent="0.25">
      <c r="A38" s="3" t="s">
        <v>92</v>
      </c>
    </row>
    <row r="39" spans="1:13" x14ac:dyDescent="0.25">
      <c r="A39" s="3" t="s">
        <v>93</v>
      </c>
    </row>
    <row r="41" spans="1:13" x14ac:dyDescent="0.25">
      <c r="A41" s="3" t="s">
        <v>90</v>
      </c>
    </row>
    <row r="42" spans="1:13" x14ac:dyDescent="0.25">
      <c r="A42" s="3" t="s">
        <v>71</v>
      </c>
      <c r="B42" s="3" t="s">
        <v>70</v>
      </c>
    </row>
    <row r="43" spans="1:13" x14ac:dyDescent="0.25">
      <c r="A43" s="3" t="s">
        <v>72</v>
      </c>
      <c r="B43" s="3" t="s">
        <v>73</v>
      </c>
    </row>
    <row r="44" spans="1:13" x14ac:dyDescent="0.25">
      <c r="A44" s="3" t="s">
        <v>74</v>
      </c>
      <c r="B44" s="3" t="s">
        <v>75</v>
      </c>
    </row>
  </sheetData>
  <autoFilter ref="A5:M5"/>
  <mergeCells count="13">
    <mergeCell ref="A2:M2"/>
    <mergeCell ref="M4:M5"/>
    <mergeCell ref="G4:G5"/>
    <mergeCell ref="H4:H5"/>
    <mergeCell ref="I4:I5"/>
    <mergeCell ref="J4:K4"/>
    <mergeCell ref="L4:L5"/>
    <mergeCell ref="E4:E5"/>
    <mergeCell ref="F4:F5"/>
    <mergeCell ref="A4:A5"/>
    <mergeCell ref="B4:B5"/>
    <mergeCell ref="C4:C5"/>
    <mergeCell ref="D4:D5"/>
  </mergeCells>
  <pageMargins left="0.19685039370078741" right="0.15748031496062992" top="0.35433070866141736" bottom="0.35433070866141736" header="0.15748031496062992" footer="0.23622047244094491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Nadežda Tatarenko</dc:creator>
  <cp:lastModifiedBy>Nadežda Tatarenko</cp:lastModifiedBy>
  <cp:lastPrinted>2025-04-16T06:43:58Z</cp:lastPrinted>
  <dcterms:created xsi:type="dcterms:W3CDTF">2025-04-14T10:11:32Z</dcterms:created>
  <dcterms:modified xsi:type="dcterms:W3CDTF">2025-04-22T04:38:51Z</dcterms:modified>
</cp:coreProperties>
</file>